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1"/>
  </bookViews>
  <sheets>
    <sheet name="Sheet1" sheetId="1" r:id="rId1"/>
    <sheet name="Sheet2" sheetId="2" r:id="rId2"/>
    <sheet name="2nd dilution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2" l="1"/>
  <c r="I11" i="2"/>
  <c r="R10" i="2"/>
  <c r="P10" i="2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" i="3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3" i="1"/>
  <c r="V3" i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" i="3"/>
  <c r="J11" i="2" l="1"/>
  <c r="G11" i="2"/>
  <c r="F11" i="2"/>
  <c r="D11" i="2"/>
  <c r="C11" i="2"/>
  <c r="P5" i="2"/>
  <c r="H5" i="2"/>
  <c r="D5" i="2"/>
  <c r="L5" i="2" s="1"/>
  <c r="Q5" i="2" l="1"/>
  <c r="R5" i="2" s="1"/>
  <c r="T5" i="2" s="1"/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3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3" i="1"/>
  <c r="Q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3" i="1"/>
  <c r="P3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3" i="1"/>
  <c r="H2" i="1"/>
  <c r="D33" i="1"/>
  <c r="L33" i="1" s="1"/>
  <c r="D3" i="1"/>
  <c r="D4" i="1"/>
  <c r="L4" i="1" s="1"/>
  <c r="D5" i="1"/>
  <c r="L5" i="1" s="1"/>
  <c r="D6" i="1"/>
  <c r="L6" i="1" s="1"/>
  <c r="D7" i="1"/>
  <c r="L7" i="1" s="1"/>
  <c r="D8" i="1"/>
  <c r="L8" i="1" s="1"/>
  <c r="D9" i="1"/>
  <c r="L9" i="1" s="1"/>
  <c r="D10" i="1"/>
  <c r="L10" i="1" s="1"/>
  <c r="D11" i="1"/>
  <c r="L11" i="1" s="1"/>
  <c r="D12" i="1"/>
  <c r="L12" i="1" s="1"/>
  <c r="D13" i="1"/>
  <c r="L13" i="1" s="1"/>
  <c r="D14" i="1"/>
  <c r="L14" i="1" s="1"/>
  <c r="D15" i="1"/>
  <c r="L15" i="1" s="1"/>
  <c r="D16" i="1"/>
  <c r="L16" i="1" s="1"/>
  <c r="D17" i="1"/>
  <c r="L17" i="1" s="1"/>
  <c r="D18" i="1"/>
  <c r="L18" i="1" s="1"/>
  <c r="D19" i="1"/>
  <c r="L19" i="1" s="1"/>
  <c r="D20" i="1"/>
  <c r="L20" i="1" s="1"/>
  <c r="D21" i="1"/>
  <c r="L21" i="1" s="1"/>
  <c r="D22" i="1"/>
  <c r="L22" i="1" s="1"/>
  <c r="D23" i="1"/>
  <c r="L23" i="1" s="1"/>
  <c r="D24" i="1"/>
  <c r="L24" i="1" s="1"/>
  <c r="D25" i="1"/>
  <c r="L25" i="1" s="1"/>
  <c r="D26" i="1"/>
  <c r="L26" i="1" s="1"/>
  <c r="D27" i="1"/>
  <c r="L27" i="1" s="1"/>
  <c r="D28" i="1"/>
  <c r="L28" i="1" s="1"/>
  <c r="D29" i="1"/>
  <c r="L29" i="1" s="1"/>
  <c r="D30" i="1"/>
  <c r="L30" i="1" s="1"/>
  <c r="D31" i="1"/>
  <c r="L31" i="1" s="1"/>
  <c r="D2" i="1"/>
  <c r="L2" i="1" s="1"/>
  <c r="L3" i="1" l="1"/>
</calcChain>
</file>

<file path=xl/sharedStrings.xml><?xml version="1.0" encoding="utf-8"?>
<sst xmlns="http://schemas.openxmlformats.org/spreadsheetml/2006/main" count="58" uniqueCount="38">
  <si>
    <t>Vial Label</t>
  </si>
  <si>
    <t>Empty mass</t>
  </si>
  <si>
    <t>Mass with aliquot</t>
  </si>
  <si>
    <t>na</t>
  </si>
  <si>
    <t>Mass of aliquot</t>
  </si>
  <si>
    <t>HETB IR Calib</t>
  </si>
  <si>
    <t>Mass after evaporation</t>
  </si>
  <si>
    <t xml:space="preserve">Mass with 3% HNO3 </t>
  </si>
  <si>
    <t>Mass of 3 % HNO3</t>
  </si>
  <si>
    <t>Conc of original</t>
  </si>
  <si>
    <t>Conc in IR vial</t>
  </si>
  <si>
    <t>Mass before extar dilution with Mq</t>
  </si>
  <si>
    <t>Mass after MQ added</t>
  </si>
  <si>
    <t>Mass of MQ added</t>
  </si>
  <si>
    <t>Dilution factor</t>
  </si>
  <si>
    <t>New Sr conc</t>
  </si>
  <si>
    <t>Total mass of sample</t>
  </si>
  <si>
    <t>2nd attempt</t>
  </si>
  <si>
    <t>Mass after 1st MC analysis</t>
  </si>
  <si>
    <t>Mass of aliquot left (approx)</t>
  </si>
  <si>
    <t>Actual conc from mc analysis (ppb)</t>
  </si>
  <si>
    <t>Approx Mass of Sr left in sample (ng)</t>
  </si>
  <si>
    <t>Mass (ng) of Sr required to obtain 10 mL of 20 ppb Sr</t>
  </si>
  <si>
    <t>Actual conc of original solution (ppb)</t>
  </si>
  <si>
    <t>Mass of original solution required to obtain 190 ng Sr</t>
  </si>
  <si>
    <t>Mass Before evap</t>
  </si>
  <si>
    <t>Mass after 2nd evap</t>
  </si>
  <si>
    <t>Mass with 3% HNO3</t>
  </si>
  <si>
    <t>Conc factor</t>
  </si>
  <si>
    <t>Actual sr conc</t>
  </si>
  <si>
    <t>Actual Sr conc of 1st try</t>
  </si>
  <si>
    <t>Conc after concentration</t>
  </si>
  <si>
    <t>mass post evap</t>
  </si>
  <si>
    <t>Mass + concentrate aliquot</t>
  </si>
  <si>
    <t>Mass with 3% hno3</t>
  </si>
  <si>
    <t>mass of aliquot</t>
  </si>
  <si>
    <t>Mass of hno3</t>
  </si>
  <si>
    <t>conc of ir calib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</si>
</sst>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opLeftCell="F1" workbookViewId="0">
      <selection activeCell="V3" sqref="V3:V31"/>
    </sheetView>
  </sheetViews>
  <sheetFormatPr defaultRowHeight="15" x14ac:dyDescent="0.25"/>
  <cols>
    <col min="1" max="1" width="12.42578125" bestFit="1" customWidth="1"/>
    <col min="2" max="2" width="11.42578125" bestFit="1" customWidth="1"/>
    <col min="3" max="3" width="16.7109375" bestFit="1" customWidth="1"/>
    <col min="4" max="4" width="14.5703125" bestFit="1" customWidth="1"/>
    <col min="6" max="6" width="21.7109375" bestFit="1" customWidth="1"/>
    <col min="7" max="7" width="19.140625" bestFit="1" customWidth="1"/>
    <col min="8" max="8" width="16.85546875" bestFit="1" customWidth="1"/>
    <col min="10" max="10" width="14.85546875" bestFit="1" customWidth="1"/>
    <col min="12" max="12" width="13.28515625" bestFit="1" customWidth="1"/>
    <col min="14" max="14" width="32.7109375" bestFit="1" customWidth="1"/>
    <col min="15" max="15" width="20" bestFit="1" customWidth="1"/>
    <col min="16" max="16" width="17.5703125" bestFit="1" customWidth="1"/>
    <col min="17" max="17" width="19.7109375" bestFit="1" customWidth="1"/>
    <col min="18" max="18" width="13.85546875" bestFit="1" customWidth="1"/>
    <col min="19" max="20" width="11.7109375" bestFit="1" customWidth="1"/>
    <col min="22" max="22" width="13.140625" bestFit="1" customWidth="1"/>
    <col min="23" max="23" width="12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4</v>
      </c>
      <c r="F1" t="s">
        <v>6</v>
      </c>
      <c r="G1" t="s">
        <v>7</v>
      </c>
      <c r="H1" t="s">
        <v>8</v>
      </c>
      <c r="J1" t="s">
        <v>9</v>
      </c>
      <c r="L1" t="s">
        <v>10</v>
      </c>
      <c r="N1" t="s">
        <v>11</v>
      </c>
      <c r="O1" t="s">
        <v>12</v>
      </c>
      <c r="P1" t="s">
        <v>13</v>
      </c>
      <c r="Q1" t="s">
        <v>16</v>
      </c>
      <c r="R1" t="s">
        <v>14</v>
      </c>
      <c r="T1" t="s">
        <v>15</v>
      </c>
      <c r="V1" t="s">
        <v>29</v>
      </c>
    </row>
    <row r="2" spans="1:22" x14ac:dyDescent="0.25">
      <c r="A2" s="1">
        <v>10</v>
      </c>
      <c r="B2" s="1">
        <v>6.3137999999999996</v>
      </c>
      <c r="C2" s="1" t="s">
        <v>3</v>
      </c>
      <c r="D2" s="1" t="e">
        <f>C2-B2</f>
        <v>#VALUE!</v>
      </c>
      <c r="E2" s="1"/>
      <c r="F2" s="1" t="s">
        <v>3</v>
      </c>
      <c r="G2" s="1" t="s">
        <v>3</v>
      </c>
      <c r="H2" s="1" t="e">
        <f>G2-F2</f>
        <v>#VALUE!</v>
      </c>
      <c r="I2" s="1"/>
      <c r="J2" s="1">
        <v>13.863432722123523</v>
      </c>
      <c r="K2" s="1"/>
      <c r="L2" s="1" t="e">
        <f>(J2*D2)/H2</f>
        <v>#VALUE!</v>
      </c>
    </row>
    <row r="3" spans="1:22" x14ac:dyDescent="0.25">
      <c r="A3">
        <v>20</v>
      </c>
      <c r="B3">
        <v>6.3163999999999998</v>
      </c>
      <c r="C3">
        <v>9.5390999999999995</v>
      </c>
      <c r="D3">
        <f t="shared" ref="D3:D31" si="0">C3-B3</f>
        <v>3.2226999999999997</v>
      </c>
      <c r="F3">
        <v>6.3159000000000001</v>
      </c>
      <c r="G3">
        <v>16.325099999999999</v>
      </c>
      <c r="H3">
        <f t="shared" ref="H3:H33" si="1">G3-F3</f>
        <v>10.0092</v>
      </c>
      <c r="J3">
        <v>62.310048263407189</v>
      </c>
      <c r="L3">
        <f t="shared" ref="L3:L33" si="2">(J3*D3)/H3</f>
        <v>20.06220202798249</v>
      </c>
      <c r="N3">
        <v>16.3247</v>
      </c>
      <c r="O3">
        <v>19.6248</v>
      </c>
      <c r="P3">
        <f>O3-N3</f>
        <v>3.3001000000000005</v>
      </c>
      <c r="Q3">
        <f>P3+H3</f>
        <v>13.3093</v>
      </c>
      <c r="R3">
        <f>H3/Q3</f>
        <v>0.75204556212573159</v>
      </c>
      <c r="T3">
        <f>L3*R3</f>
        <v>15.087690001614083</v>
      </c>
      <c r="V3">
        <f>T3/10</f>
        <v>1.5087690001614082</v>
      </c>
    </row>
    <row r="4" spans="1:22" x14ac:dyDescent="0.25">
      <c r="A4">
        <v>30</v>
      </c>
      <c r="B4">
        <v>6.3434999999999997</v>
      </c>
      <c r="C4">
        <v>8.2072000000000003</v>
      </c>
      <c r="D4">
        <f t="shared" si="0"/>
        <v>1.8637000000000006</v>
      </c>
      <c r="F4">
        <v>6.3429000000000002</v>
      </c>
      <c r="G4">
        <v>16.345400000000001</v>
      </c>
      <c r="H4">
        <f t="shared" si="1"/>
        <v>10.002500000000001</v>
      </c>
      <c r="J4">
        <v>107.44678985743558</v>
      </c>
      <c r="L4">
        <f t="shared" si="2"/>
        <v>20.019853262414671</v>
      </c>
      <c r="N4">
        <v>16.3447</v>
      </c>
      <c r="O4">
        <v>19.645900000000001</v>
      </c>
      <c r="P4">
        <f t="shared" ref="P4:P33" si="3">O4-N4</f>
        <v>3.3012000000000015</v>
      </c>
      <c r="Q4">
        <f t="shared" ref="Q4:Q33" si="4">P4+H4</f>
        <v>13.303700000000003</v>
      </c>
      <c r="R4">
        <f t="shared" ref="R4:R33" si="5">H4/Q4</f>
        <v>0.75185850552853717</v>
      </c>
      <c r="T4">
        <f t="shared" ref="T4:T33" si="6">L4*R4</f>
        <v>15.052096954779703</v>
      </c>
      <c r="V4">
        <f t="shared" ref="V4:V33" si="7">T4/10</f>
        <v>1.5052096954779703</v>
      </c>
    </row>
    <row r="5" spans="1:22" x14ac:dyDescent="0.25">
      <c r="A5">
        <v>40</v>
      </c>
      <c r="B5">
        <v>6.3323</v>
      </c>
      <c r="C5">
        <v>7.7301000000000002</v>
      </c>
      <c r="D5">
        <f t="shared" si="0"/>
        <v>1.3978000000000002</v>
      </c>
      <c r="F5">
        <v>6.3314000000000004</v>
      </c>
      <c r="G5">
        <v>16.3353</v>
      </c>
      <c r="H5">
        <f t="shared" si="1"/>
        <v>10.0039</v>
      </c>
      <c r="J5">
        <v>143.47148152128091</v>
      </c>
      <c r="L5">
        <f t="shared" si="2"/>
        <v>20.04662550309844</v>
      </c>
      <c r="N5">
        <v>16.334800000000001</v>
      </c>
      <c r="O5">
        <v>19.633800000000001</v>
      </c>
      <c r="P5">
        <f t="shared" si="3"/>
        <v>3.2989999999999995</v>
      </c>
      <c r="Q5">
        <f t="shared" si="4"/>
        <v>13.302899999999999</v>
      </c>
      <c r="R5">
        <f t="shared" si="5"/>
        <v>0.7520089604522322</v>
      </c>
      <c r="T5">
        <f t="shared" si="6"/>
        <v>15.075242005160264</v>
      </c>
      <c r="V5">
        <f t="shared" si="7"/>
        <v>1.5075242005160265</v>
      </c>
    </row>
    <row r="6" spans="1:22" x14ac:dyDescent="0.25">
      <c r="A6">
        <v>50</v>
      </c>
      <c r="B6">
        <v>6.3125</v>
      </c>
      <c r="C6">
        <v>7.5091999999999999</v>
      </c>
      <c r="D6">
        <f t="shared" si="0"/>
        <v>1.1966999999999999</v>
      </c>
      <c r="F6">
        <v>6.3117999999999999</v>
      </c>
      <c r="G6">
        <v>16.315300000000001</v>
      </c>
      <c r="H6">
        <f t="shared" si="1"/>
        <v>10.003500000000001</v>
      </c>
      <c r="J6">
        <v>168.77250861238599</v>
      </c>
      <c r="L6">
        <f t="shared" si="2"/>
        <v>20.189939626774855</v>
      </c>
      <c r="N6">
        <v>16.314800000000002</v>
      </c>
      <c r="O6">
        <v>19.618600000000001</v>
      </c>
      <c r="P6">
        <f t="shared" si="3"/>
        <v>3.303799999999999</v>
      </c>
      <c r="Q6">
        <f t="shared" si="4"/>
        <v>13.3073</v>
      </c>
      <c r="R6">
        <f t="shared" si="5"/>
        <v>0.75173025331960663</v>
      </c>
      <c r="T6">
        <f t="shared" si="6"/>
        <v>15.177388430143026</v>
      </c>
      <c r="V6">
        <f t="shared" si="7"/>
        <v>1.5177388430143026</v>
      </c>
    </row>
    <row r="7" spans="1:22" x14ac:dyDescent="0.25">
      <c r="A7">
        <v>60</v>
      </c>
      <c r="B7">
        <v>6.3379000000000003</v>
      </c>
      <c r="C7">
        <v>7.4059999999999997</v>
      </c>
      <c r="D7">
        <f t="shared" si="0"/>
        <v>1.0680999999999994</v>
      </c>
      <c r="F7">
        <v>6.3369</v>
      </c>
      <c r="G7">
        <v>16.338100000000001</v>
      </c>
      <c r="H7">
        <f t="shared" si="1"/>
        <v>10.001200000000001</v>
      </c>
      <c r="J7">
        <v>188.16821235864796</v>
      </c>
      <c r="L7">
        <f t="shared" si="2"/>
        <v>20.095835261795759</v>
      </c>
      <c r="N7">
        <v>16.337599999999998</v>
      </c>
      <c r="O7">
        <v>19.641100000000002</v>
      </c>
      <c r="P7">
        <f t="shared" si="3"/>
        <v>3.3035000000000032</v>
      </c>
      <c r="Q7">
        <f t="shared" si="4"/>
        <v>13.304700000000004</v>
      </c>
      <c r="R7">
        <f t="shared" si="5"/>
        <v>0.75170428495193409</v>
      </c>
      <c r="T7">
        <f t="shared" si="6"/>
        <v>15.106125475980045</v>
      </c>
      <c r="V7">
        <f t="shared" si="7"/>
        <v>1.5106125475980046</v>
      </c>
    </row>
    <row r="8" spans="1:22" x14ac:dyDescent="0.25">
      <c r="A8">
        <v>70</v>
      </c>
      <c r="B8">
        <v>6.3512000000000004</v>
      </c>
      <c r="C8">
        <v>7.3590999999999998</v>
      </c>
      <c r="D8">
        <f t="shared" si="0"/>
        <v>1.0078999999999994</v>
      </c>
      <c r="F8">
        <v>6.3506</v>
      </c>
      <c r="G8">
        <v>16.351700000000001</v>
      </c>
      <c r="H8">
        <f t="shared" si="1"/>
        <v>10.001100000000001</v>
      </c>
      <c r="J8">
        <v>198.50944041114934</v>
      </c>
      <c r="L8">
        <f t="shared" si="2"/>
        <v>20.00556588679218</v>
      </c>
      <c r="N8">
        <v>16.351299999999998</v>
      </c>
      <c r="O8">
        <v>19.649799999999999</v>
      </c>
      <c r="P8">
        <f t="shared" si="3"/>
        <v>3.2985000000000007</v>
      </c>
      <c r="Q8">
        <f t="shared" si="4"/>
        <v>13.299600000000002</v>
      </c>
      <c r="R8">
        <f t="shared" si="5"/>
        <v>0.75198502210592799</v>
      </c>
      <c r="T8">
        <f t="shared" si="6"/>
        <v>15.043885905621016</v>
      </c>
      <c r="V8">
        <f t="shared" si="7"/>
        <v>1.5043885905621015</v>
      </c>
    </row>
    <row r="9" spans="1:22" x14ac:dyDescent="0.25">
      <c r="A9">
        <v>80</v>
      </c>
      <c r="B9">
        <v>6.3419999999999996</v>
      </c>
      <c r="C9">
        <v>7.3323</v>
      </c>
      <c r="D9">
        <f t="shared" si="0"/>
        <v>0.9903000000000004</v>
      </c>
      <c r="F9">
        <v>6.3411999999999997</v>
      </c>
      <c r="G9">
        <v>16.3416</v>
      </c>
      <c r="H9">
        <f t="shared" si="1"/>
        <v>10.000399999999999</v>
      </c>
      <c r="J9">
        <v>202.00781018870666</v>
      </c>
      <c r="L9">
        <f t="shared" si="2"/>
        <v>20.004033281656366</v>
      </c>
      <c r="N9">
        <v>16.3414</v>
      </c>
      <c r="O9">
        <v>19.639700000000001</v>
      </c>
      <c r="P9">
        <f t="shared" si="3"/>
        <v>3.2983000000000011</v>
      </c>
      <c r="Q9">
        <f t="shared" si="4"/>
        <v>13.2987</v>
      </c>
      <c r="R9">
        <f t="shared" si="5"/>
        <v>0.75198327656086672</v>
      </c>
      <c r="T9">
        <f t="shared" si="6"/>
        <v>15.042698491572581</v>
      </c>
      <c r="V9">
        <f t="shared" si="7"/>
        <v>1.5042698491572581</v>
      </c>
    </row>
    <row r="10" spans="1:22" x14ac:dyDescent="0.25">
      <c r="A10">
        <v>90</v>
      </c>
      <c r="B10">
        <v>6.3548</v>
      </c>
      <c r="C10">
        <v>7.3400999999999996</v>
      </c>
      <c r="D10">
        <f t="shared" si="0"/>
        <v>0.98529999999999962</v>
      </c>
      <c r="F10">
        <v>6.3541999999999996</v>
      </c>
      <c r="G10">
        <v>16.359500000000001</v>
      </c>
      <c r="H10">
        <f t="shared" si="1"/>
        <v>10.005300000000002</v>
      </c>
      <c r="J10">
        <v>205.2991436686342</v>
      </c>
      <c r="L10">
        <f t="shared" si="2"/>
        <v>20.21740939868921</v>
      </c>
      <c r="N10">
        <v>16.359100000000002</v>
      </c>
      <c r="O10">
        <v>19.659600000000001</v>
      </c>
      <c r="P10">
        <f t="shared" si="3"/>
        <v>3.3004999999999995</v>
      </c>
      <c r="Q10">
        <f t="shared" si="4"/>
        <v>13.305800000000001</v>
      </c>
      <c r="R10">
        <f t="shared" si="5"/>
        <v>0.75195027732267139</v>
      </c>
      <c r="T10">
        <f t="shared" si="6"/>
        <v>15.202486604090334</v>
      </c>
      <c r="V10">
        <f t="shared" si="7"/>
        <v>1.5202486604090333</v>
      </c>
    </row>
    <row r="11" spans="1:22" x14ac:dyDescent="0.25">
      <c r="A11">
        <v>100</v>
      </c>
      <c r="B11">
        <v>6.3411</v>
      </c>
      <c r="C11">
        <v>7.3544999999999998</v>
      </c>
      <c r="D11">
        <f t="shared" si="0"/>
        <v>1.0133999999999999</v>
      </c>
      <c r="F11">
        <v>6.3403999999999998</v>
      </c>
      <c r="G11">
        <v>16.3399</v>
      </c>
      <c r="H11">
        <f t="shared" si="1"/>
        <v>9.9995000000000012</v>
      </c>
      <c r="J11">
        <v>196.72735294670011</v>
      </c>
      <c r="L11">
        <f t="shared" si="2"/>
        <v>19.937346814959334</v>
      </c>
      <c r="N11">
        <v>16.339700000000001</v>
      </c>
      <c r="O11">
        <v>19.6371</v>
      </c>
      <c r="P11">
        <f t="shared" si="3"/>
        <v>3.2973999999999997</v>
      </c>
      <c r="Q11">
        <f t="shared" si="4"/>
        <v>13.296900000000001</v>
      </c>
      <c r="R11">
        <f t="shared" si="5"/>
        <v>0.75201738751137492</v>
      </c>
      <c r="T11">
        <f t="shared" si="6"/>
        <v>14.993231465693949</v>
      </c>
      <c r="V11">
        <f t="shared" si="7"/>
        <v>1.4993231465693948</v>
      </c>
    </row>
    <row r="12" spans="1:22" x14ac:dyDescent="0.25">
      <c r="A12">
        <v>110</v>
      </c>
      <c r="B12">
        <v>6.3830999999999998</v>
      </c>
      <c r="C12">
        <v>7.4318999999999997</v>
      </c>
      <c r="D12">
        <f t="shared" si="0"/>
        <v>1.0488</v>
      </c>
      <c r="F12">
        <v>6.3814000000000002</v>
      </c>
      <c r="G12">
        <v>16.3872</v>
      </c>
      <c r="H12">
        <f t="shared" si="1"/>
        <v>10.005800000000001</v>
      </c>
      <c r="J12">
        <v>188.48964836593143</v>
      </c>
      <c r="L12">
        <f t="shared" si="2"/>
        <v>19.757335066280444</v>
      </c>
      <c r="N12">
        <v>16.387</v>
      </c>
      <c r="O12">
        <v>19.682700000000001</v>
      </c>
      <c r="P12">
        <f t="shared" si="3"/>
        <v>3.2957000000000001</v>
      </c>
      <c r="Q12">
        <f t="shared" si="4"/>
        <v>13.301500000000001</v>
      </c>
      <c r="R12">
        <f t="shared" si="5"/>
        <v>0.75223095139645901</v>
      </c>
      <c r="T12">
        <f t="shared" si="6"/>
        <v>14.86207895396676</v>
      </c>
      <c r="V12">
        <f t="shared" si="7"/>
        <v>1.486207895396676</v>
      </c>
    </row>
    <row r="13" spans="1:22" x14ac:dyDescent="0.25">
      <c r="A13">
        <v>120</v>
      </c>
      <c r="B13">
        <v>6.3269000000000002</v>
      </c>
      <c r="C13">
        <v>7.3849999999999998</v>
      </c>
      <c r="D13">
        <f t="shared" si="0"/>
        <v>1.0580999999999996</v>
      </c>
      <c r="F13">
        <v>6.3254000000000001</v>
      </c>
      <c r="G13">
        <v>16.327999999999999</v>
      </c>
      <c r="H13">
        <f t="shared" si="1"/>
        <v>10.002599999999999</v>
      </c>
      <c r="J13">
        <v>189.61063163856272</v>
      </c>
      <c r="L13">
        <f t="shared" si="2"/>
        <v>20.057485987319613</v>
      </c>
      <c r="N13">
        <v>16.3233</v>
      </c>
      <c r="O13">
        <v>19.619900000000001</v>
      </c>
      <c r="P13">
        <f t="shared" si="3"/>
        <v>3.2966000000000015</v>
      </c>
      <c r="Q13">
        <f t="shared" si="4"/>
        <v>13.299200000000001</v>
      </c>
      <c r="R13">
        <f t="shared" si="5"/>
        <v>0.75212042829643877</v>
      </c>
      <c r="T13">
        <f t="shared" si="6"/>
        <v>15.085644951332647</v>
      </c>
      <c r="V13">
        <f t="shared" si="7"/>
        <v>1.5085644951332646</v>
      </c>
    </row>
    <row r="14" spans="1:22" x14ac:dyDescent="0.25">
      <c r="A14">
        <v>130</v>
      </c>
      <c r="B14">
        <v>6.3357999999999999</v>
      </c>
      <c r="C14">
        <v>7.4504000000000001</v>
      </c>
      <c r="D14">
        <f t="shared" si="0"/>
        <v>1.1146000000000003</v>
      </c>
      <c r="F14">
        <v>6.3345000000000002</v>
      </c>
      <c r="G14">
        <v>16.3354</v>
      </c>
      <c r="H14">
        <f t="shared" si="1"/>
        <v>10.0009</v>
      </c>
      <c r="J14">
        <v>179.30806220629836</v>
      </c>
      <c r="L14">
        <f t="shared" si="2"/>
        <v>19.983878064488216</v>
      </c>
      <c r="N14">
        <v>16.3354</v>
      </c>
      <c r="O14">
        <v>19.6281</v>
      </c>
      <c r="P14">
        <f t="shared" si="3"/>
        <v>3.2927</v>
      </c>
      <c r="Q14">
        <f t="shared" si="4"/>
        <v>13.2936</v>
      </c>
      <c r="R14">
        <f t="shared" si="5"/>
        <v>0.75230938195823549</v>
      </c>
      <c r="T14">
        <f t="shared" si="6"/>
        <v>15.03405895582387</v>
      </c>
      <c r="V14">
        <f t="shared" si="7"/>
        <v>1.503405895582387</v>
      </c>
    </row>
    <row r="15" spans="1:22" x14ac:dyDescent="0.25">
      <c r="A15">
        <v>140</v>
      </c>
      <c r="B15">
        <v>6.3160999999999996</v>
      </c>
      <c r="C15">
        <v>7.4911000000000003</v>
      </c>
      <c r="D15">
        <f t="shared" si="0"/>
        <v>1.1750000000000007</v>
      </c>
      <c r="F15">
        <v>6.3147000000000002</v>
      </c>
      <c r="G15">
        <v>16.317399999999999</v>
      </c>
      <c r="H15">
        <f t="shared" si="1"/>
        <v>10.002699999999999</v>
      </c>
      <c r="J15">
        <v>168.53357727509234</v>
      </c>
      <c r="L15">
        <f t="shared" si="2"/>
        <v>19.797350045311131</v>
      </c>
      <c r="N15">
        <v>16.317299999999999</v>
      </c>
      <c r="O15">
        <v>19.6096</v>
      </c>
      <c r="P15">
        <f t="shared" si="3"/>
        <v>3.2923000000000009</v>
      </c>
      <c r="Q15">
        <f t="shared" si="4"/>
        <v>13.295</v>
      </c>
      <c r="R15">
        <f t="shared" si="5"/>
        <v>0.75236555095900703</v>
      </c>
      <c r="T15">
        <f t="shared" si="6"/>
        <v>14.894844174368831</v>
      </c>
      <c r="V15">
        <f t="shared" si="7"/>
        <v>1.4894844174368831</v>
      </c>
    </row>
    <row r="16" spans="1:22" x14ac:dyDescent="0.25">
      <c r="A16">
        <v>150</v>
      </c>
      <c r="B16">
        <v>6.3364000000000003</v>
      </c>
      <c r="C16">
        <v>7.6045999999999996</v>
      </c>
      <c r="D16">
        <f t="shared" si="0"/>
        <v>1.2681999999999993</v>
      </c>
      <c r="F16">
        <v>6.3350999999999997</v>
      </c>
      <c r="G16">
        <v>16.3445</v>
      </c>
      <c r="H16">
        <f t="shared" si="1"/>
        <v>10.009399999999999</v>
      </c>
      <c r="J16">
        <v>156.45675594070846</v>
      </c>
      <c r="L16">
        <f t="shared" si="2"/>
        <v>19.823211969149636</v>
      </c>
      <c r="N16">
        <v>16.3443</v>
      </c>
      <c r="O16">
        <v>19.6402</v>
      </c>
      <c r="P16">
        <f t="shared" si="3"/>
        <v>3.2958999999999996</v>
      </c>
      <c r="Q16">
        <f t="shared" si="4"/>
        <v>13.305299999999999</v>
      </c>
      <c r="R16">
        <f t="shared" si="5"/>
        <v>0.75228668275048294</v>
      </c>
      <c r="T16">
        <f t="shared" si="6"/>
        <v>14.912738373731248</v>
      </c>
      <c r="V16">
        <f t="shared" si="7"/>
        <v>1.4912738373731247</v>
      </c>
    </row>
    <row r="17" spans="1:22" x14ac:dyDescent="0.25">
      <c r="A17">
        <v>160</v>
      </c>
      <c r="B17">
        <v>6.3305999999999996</v>
      </c>
      <c r="C17">
        <v>7.6772999999999998</v>
      </c>
      <c r="D17">
        <f t="shared" si="0"/>
        <v>1.3467000000000002</v>
      </c>
      <c r="F17">
        <v>6.3293999999999997</v>
      </c>
      <c r="G17">
        <v>16.3367</v>
      </c>
      <c r="H17">
        <f t="shared" si="1"/>
        <v>10.007300000000001</v>
      </c>
      <c r="J17">
        <v>147.30678220395433</v>
      </c>
      <c r="L17">
        <f t="shared" si="2"/>
        <v>19.823333326078494</v>
      </c>
      <c r="N17">
        <v>16.336600000000001</v>
      </c>
      <c r="O17">
        <v>19.6326</v>
      </c>
      <c r="P17">
        <f t="shared" si="3"/>
        <v>3.2959999999999994</v>
      </c>
      <c r="Q17">
        <f t="shared" si="4"/>
        <v>13.3033</v>
      </c>
      <c r="R17">
        <f t="shared" si="5"/>
        <v>0.75224192493591824</v>
      </c>
      <c r="T17">
        <f t="shared" si="6"/>
        <v>14.911942419855626</v>
      </c>
      <c r="V17">
        <f t="shared" si="7"/>
        <v>1.4911942419855626</v>
      </c>
    </row>
    <row r="18" spans="1:22" x14ac:dyDescent="0.25">
      <c r="A18">
        <v>170</v>
      </c>
      <c r="B18">
        <v>6.4160000000000004</v>
      </c>
      <c r="C18">
        <v>7.9089</v>
      </c>
      <c r="D18">
        <f t="shared" si="0"/>
        <v>1.4928999999999997</v>
      </c>
      <c r="F18">
        <v>6.4146000000000001</v>
      </c>
      <c r="G18">
        <v>16.4194</v>
      </c>
      <c r="H18">
        <f t="shared" si="1"/>
        <v>10.004799999999999</v>
      </c>
      <c r="J18">
        <v>133.85513354577233</v>
      </c>
      <c r="L18">
        <f t="shared" si="2"/>
        <v>19.973645537190496</v>
      </c>
      <c r="N18">
        <v>16.4192</v>
      </c>
      <c r="O18">
        <v>19.712399999999999</v>
      </c>
      <c r="P18">
        <f t="shared" si="3"/>
        <v>3.2931999999999988</v>
      </c>
      <c r="Q18">
        <f t="shared" si="4"/>
        <v>13.297999999999998</v>
      </c>
      <c r="R18">
        <f t="shared" si="5"/>
        <v>0.75235373740412093</v>
      </c>
      <c r="T18">
        <f t="shared" si="6"/>
        <v>15.02724686949041</v>
      </c>
      <c r="V18">
        <f t="shared" si="7"/>
        <v>1.5027246869490409</v>
      </c>
    </row>
    <row r="19" spans="1:22" x14ac:dyDescent="0.25">
      <c r="A19">
        <v>180</v>
      </c>
      <c r="B19">
        <v>6.3154000000000003</v>
      </c>
      <c r="C19">
        <v>7.9560000000000004</v>
      </c>
      <c r="D19">
        <f t="shared" si="0"/>
        <v>1.6406000000000001</v>
      </c>
      <c r="F19">
        <v>6.3144999999999998</v>
      </c>
      <c r="G19">
        <v>16.318000000000001</v>
      </c>
      <c r="H19">
        <f t="shared" si="1"/>
        <v>10.003500000000003</v>
      </c>
      <c r="J19">
        <v>123.03801445351353</v>
      </c>
      <c r="L19">
        <f t="shared" si="2"/>
        <v>20.178554157288374</v>
      </c>
      <c r="N19">
        <v>16.317900000000002</v>
      </c>
      <c r="O19">
        <v>19.612500000000001</v>
      </c>
      <c r="P19">
        <f t="shared" si="3"/>
        <v>3.2945999999999991</v>
      </c>
      <c r="Q19">
        <f t="shared" si="4"/>
        <v>13.298100000000002</v>
      </c>
      <c r="R19">
        <f t="shared" si="5"/>
        <v>0.75225032147449644</v>
      </c>
      <c r="T19">
        <f t="shared" si="6"/>
        <v>15.179323851710716</v>
      </c>
      <c r="V19">
        <f t="shared" si="7"/>
        <v>1.5179323851710715</v>
      </c>
    </row>
    <row r="20" spans="1:22" x14ac:dyDescent="0.25">
      <c r="A20">
        <v>190</v>
      </c>
      <c r="B20">
        <v>6.3051000000000004</v>
      </c>
      <c r="C20">
        <v>8.1088000000000005</v>
      </c>
      <c r="D20">
        <f t="shared" si="0"/>
        <v>1.8037000000000001</v>
      </c>
      <c r="F20">
        <v>6.3042999999999996</v>
      </c>
      <c r="G20">
        <v>16.308800000000002</v>
      </c>
      <c r="H20">
        <f t="shared" si="1"/>
        <v>10.004500000000002</v>
      </c>
      <c r="J20">
        <v>111.69918309136659</v>
      </c>
      <c r="L20">
        <f t="shared" si="2"/>
        <v>20.138119500414604</v>
      </c>
      <c r="N20">
        <v>16.308700000000002</v>
      </c>
      <c r="O20">
        <v>19.598700000000001</v>
      </c>
      <c r="P20">
        <f t="shared" si="3"/>
        <v>3.2899999999999991</v>
      </c>
      <c r="Q20">
        <f t="shared" si="4"/>
        <v>13.294500000000001</v>
      </c>
      <c r="R20">
        <f t="shared" si="5"/>
        <v>0.75252924141562305</v>
      </c>
      <c r="T20">
        <f t="shared" si="6"/>
        <v>15.154523791184168</v>
      </c>
      <c r="V20">
        <f t="shared" si="7"/>
        <v>1.5154523791184169</v>
      </c>
    </row>
    <row r="21" spans="1:22" x14ac:dyDescent="0.25">
      <c r="A21">
        <v>200</v>
      </c>
      <c r="B21">
        <v>6.3442999999999996</v>
      </c>
      <c r="C21">
        <v>8.2964000000000002</v>
      </c>
      <c r="D21">
        <f t="shared" si="0"/>
        <v>1.9521000000000006</v>
      </c>
      <c r="F21">
        <v>6.3434999999999997</v>
      </c>
      <c r="G21">
        <v>16.344899999999999</v>
      </c>
      <c r="H21">
        <f t="shared" si="1"/>
        <v>10.0014</v>
      </c>
      <c r="J21">
        <v>103.13367128293366</v>
      </c>
      <c r="L21">
        <f t="shared" si="2"/>
        <v>20.12990578433168</v>
      </c>
      <c r="N21">
        <v>16.3447</v>
      </c>
      <c r="O21">
        <v>19.635300000000001</v>
      </c>
      <c r="P21">
        <f t="shared" si="3"/>
        <v>3.2906000000000013</v>
      </c>
      <c r="Q21">
        <f t="shared" si="4"/>
        <v>13.292000000000002</v>
      </c>
      <c r="R21">
        <f t="shared" si="5"/>
        <v>0.75243755642491716</v>
      </c>
      <c r="T21">
        <f t="shared" si="6"/>
        <v>15.146497119426334</v>
      </c>
      <c r="V21">
        <f t="shared" si="7"/>
        <v>1.5146497119426334</v>
      </c>
    </row>
    <row r="22" spans="1:22" x14ac:dyDescent="0.25">
      <c r="A22">
        <v>210</v>
      </c>
      <c r="B22">
        <v>6.4126000000000003</v>
      </c>
      <c r="C22">
        <v>8.5173000000000005</v>
      </c>
      <c r="D22">
        <f t="shared" si="0"/>
        <v>2.1047000000000002</v>
      </c>
      <c r="F22">
        <v>6.4119999999999999</v>
      </c>
      <c r="G22">
        <v>16.412199999999999</v>
      </c>
      <c r="H22">
        <f t="shared" si="1"/>
        <v>10.0002</v>
      </c>
      <c r="J22">
        <v>96.062738511058313</v>
      </c>
      <c r="L22">
        <f t="shared" si="2"/>
        <v>20.217920216018126</v>
      </c>
      <c r="N22">
        <v>16.412299999999998</v>
      </c>
      <c r="O22">
        <v>19.7012</v>
      </c>
      <c r="P22">
        <f t="shared" si="3"/>
        <v>3.2889000000000017</v>
      </c>
      <c r="Q22">
        <f t="shared" si="4"/>
        <v>13.289100000000001</v>
      </c>
      <c r="R22">
        <f t="shared" si="5"/>
        <v>0.75251145675779385</v>
      </c>
      <c r="T22">
        <f t="shared" si="6"/>
        <v>15.214216594368649</v>
      </c>
      <c r="V22">
        <f t="shared" si="7"/>
        <v>1.5214216594368648</v>
      </c>
    </row>
    <row r="23" spans="1:22" x14ac:dyDescent="0.25">
      <c r="A23">
        <v>220</v>
      </c>
      <c r="B23">
        <v>6.3151999999999999</v>
      </c>
      <c r="C23">
        <v>8.6721000000000004</v>
      </c>
      <c r="D23">
        <f t="shared" si="0"/>
        <v>2.3569000000000004</v>
      </c>
      <c r="F23">
        <v>6.3146000000000004</v>
      </c>
      <c r="G23">
        <v>16.317</v>
      </c>
      <c r="H23">
        <f t="shared" si="1"/>
        <v>10.0024</v>
      </c>
      <c r="J23">
        <v>84.684569341127713</v>
      </c>
      <c r="L23">
        <f t="shared" si="2"/>
        <v>19.954517063915056</v>
      </c>
      <c r="N23">
        <v>16.3169</v>
      </c>
      <c r="O23">
        <v>19.610399999999998</v>
      </c>
      <c r="P23">
        <f t="shared" si="3"/>
        <v>3.2934999999999981</v>
      </c>
      <c r="Q23">
        <f t="shared" si="4"/>
        <v>13.295899999999998</v>
      </c>
      <c r="R23">
        <f t="shared" si="5"/>
        <v>0.75229205995833315</v>
      </c>
      <c r="T23">
        <f t="shared" si="6"/>
        <v>15.011624747486367</v>
      </c>
      <c r="V23">
        <f t="shared" si="7"/>
        <v>1.5011624747486367</v>
      </c>
    </row>
    <row r="24" spans="1:22" x14ac:dyDescent="0.25">
      <c r="A24">
        <v>230</v>
      </c>
      <c r="B24">
        <v>6.3319999999999999</v>
      </c>
      <c r="C24">
        <v>8.9080999999999992</v>
      </c>
      <c r="D24">
        <f t="shared" si="0"/>
        <v>2.5760999999999994</v>
      </c>
      <c r="F24">
        <v>6.3318000000000003</v>
      </c>
      <c r="G24">
        <v>16.334199999999999</v>
      </c>
      <c r="H24">
        <f t="shared" si="1"/>
        <v>10.002399999999998</v>
      </c>
      <c r="J24">
        <v>77.733191851444303</v>
      </c>
      <c r="L24">
        <f t="shared" si="2"/>
        <v>20.020042742592345</v>
      </c>
      <c r="N24">
        <v>16.334</v>
      </c>
      <c r="O24">
        <v>19.628900000000002</v>
      </c>
      <c r="P24">
        <f t="shared" si="3"/>
        <v>3.2949000000000019</v>
      </c>
      <c r="Q24">
        <f t="shared" si="4"/>
        <v>13.2973</v>
      </c>
      <c r="R24">
        <f t="shared" si="5"/>
        <v>0.75221285524128945</v>
      </c>
      <c r="T24">
        <f t="shared" si="6"/>
        <v>15.059333513458043</v>
      </c>
      <c r="V24">
        <f t="shared" si="7"/>
        <v>1.5059333513458042</v>
      </c>
    </row>
    <row r="25" spans="1:22" x14ac:dyDescent="0.25">
      <c r="A25">
        <v>240</v>
      </c>
      <c r="B25">
        <v>6.3526999999999996</v>
      </c>
      <c r="C25">
        <v>9.2053999999999991</v>
      </c>
      <c r="D25">
        <f t="shared" si="0"/>
        <v>2.8526999999999996</v>
      </c>
      <c r="F25">
        <v>6.3522999999999996</v>
      </c>
      <c r="G25">
        <v>16.353000000000002</v>
      </c>
      <c r="H25">
        <f t="shared" si="1"/>
        <v>10.000700000000002</v>
      </c>
      <c r="J25">
        <v>70.307399861086466</v>
      </c>
      <c r="L25">
        <f t="shared" si="2"/>
        <v>20.055188095205466</v>
      </c>
      <c r="N25">
        <v>16.353000000000002</v>
      </c>
      <c r="O25">
        <v>19.6435</v>
      </c>
      <c r="P25">
        <f t="shared" si="3"/>
        <v>3.290499999999998</v>
      </c>
      <c r="Q25">
        <f t="shared" si="4"/>
        <v>13.2912</v>
      </c>
      <c r="R25">
        <f t="shared" si="5"/>
        <v>0.75243017936679923</v>
      </c>
      <c r="T25">
        <f t="shared" si="6"/>
        <v>15.090128775710346</v>
      </c>
      <c r="V25">
        <f t="shared" si="7"/>
        <v>1.5090128775710345</v>
      </c>
    </row>
    <row r="26" spans="1:22" x14ac:dyDescent="0.25">
      <c r="A26">
        <v>250</v>
      </c>
      <c r="B26">
        <v>6.3476999999999997</v>
      </c>
      <c r="C26">
        <v>9.5225000000000009</v>
      </c>
      <c r="D26">
        <f t="shared" si="0"/>
        <v>3.1748000000000012</v>
      </c>
      <c r="F26">
        <v>6.3475000000000001</v>
      </c>
      <c r="G26">
        <v>16.354900000000001</v>
      </c>
      <c r="H26">
        <f t="shared" si="1"/>
        <v>10.007400000000001</v>
      </c>
      <c r="J26">
        <v>63.302004592235832</v>
      </c>
      <c r="L26">
        <f t="shared" si="2"/>
        <v>20.08225954587909</v>
      </c>
      <c r="N26">
        <v>16.354700000000001</v>
      </c>
      <c r="O26">
        <v>19.650300000000001</v>
      </c>
      <c r="P26">
        <f t="shared" si="3"/>
        <v>3.2956000000000003</v>
      </c>
      <c r="Q26">
        <f t="shared" si="4"/>
        <v>13.303000000000001</v>
      </c>
      <c r="R26">
        <f t="shared" si="5"/>
        <v>0.75226640607381789</v>
      </c>
      <c r="T26">
        <f t="shared" si="6"/>
        <v>15.107209214420084</v>
      </c>
      <c r="V26">
        <f t="shared" si="7"/>
        <v>1.5107209214420085</v>
      </c>
    </row>
    <row r="27" spans="1:22" x14ac:dyDescent="0.25">
      <c r="A27">
        <v>260</v>
      </c>
      <c r="B27">
        <v>6.2960000000000003</v>
      </c>
      <c r="C27">
        <v>9.8065999999999995</v>
      </c>
      <c r="D27">
        <f t="shared" si="0"/>
        <v>3.5105999999999993</v>
      </c>
      <c r="F27">
        <v>6.2954999999999997</v>
      </c>
      <c r="G27">
        <v>16.298999999999999</v>
      </c>
      <c r="H27">
        <f t="shared" si="1"/>
        <v>10.003499999999999</v>
      </c>
      <c r="J27">
        <v>56.892560524827623</v>
      </c>
      <c r="L27">
        <f t="shared" si="2"/>
        <v>19.965714297841739</v>
      </c>
      <c r="N27">
        <v>16.298400000000001</v>
      </c>
      <c r="O27">
        <v>19.5855</v>
      </c>
      <c r="P27">
        <f t="shared" si="3"/>
        <v>3.2870999999999988</v>
      </c>
      <c r="Q27">
        <f t="shared" si="4"/>
        <v>13.290599999999998</v>
      </c>
      <c r="R27">
        <f t="shared" si="5"/>
        <v>0.75267482280709674</v>
      </c>
      <c r="T27">
        <f t="shared" si="6"/>
        <v>15.027690471345149</v>
      </c>
      <c r="V27">
        <f t="shared" si="7"/>
        <v>1.502769047134515</v>
      </c>
    </row>
    <row r="28" spans="1:22" x14ac:dyDescent="0.25">
      <c r="A28">
        <v>270</v>
      </c>
      <c r="B28">
        <v>6.3143000000000002</v>
      </c>
      <c r="C28">
        <v>10.0412</v>
      </c>
      <c r="D28">
        <f t="shared" si="0"/>
        <v>3.7268999999999997</v>
      </c>
      <c r="F28">
        <v>6.3139000000000003</v>
      </c>
      <c r="G28">
        <v>16.3203</v>
      </c>
      <c r="H28">
        <f t="shared" si="1"/>
        <v>10.006399999999999</v>
      </c>
      <c r="J28">
        <v>53.724757698105201</v>
      </c>
      <c r="L28">
        <f t="shared" si="2"/>
        <v>20.0098736273853</v>
      </c>
      <c r="N28">
        <v>16.319400000000002</v>
      </c>
      <c r="O28">
        <v>19.609100000000002</v>
      </c>
      <c r="P28">
        <f t="shared" si="3"/>
        <v>3.2896999999999998</v>
      </c>
      <c r="Q28">
        <f t="shared" si="4"/>
        <v>13.296099999999999</v>
      </c>
      <c r="R28">
        <f t="shared" si="5"/>
        <v>0.75258158407352527</v>
      </c>
      <c r="T28">
        <f t="shared" si="6"/>
        <v>15.059062391608686</v>
      </c>
      <c r="V28">
        <f t="shared" si="7"/>
        <v>1.5059062391608686</v>
      </c>
    </row>
    <row r="29" spans="1:22" x14ac:dyDescent="0.25">
      <c r="A29">
        <v>280</v>
      </c>
      <c r="B29">
        <v>6.3459000000000003</v>
      </c>
      <c r="C29">
        <v>10.6251</v>
      </c>
      <c r="D29">
        <f t="shared" si="0"/>
        <v>4.2791999999999994</v>
      </c>
      <c r="F29">
        <v>6.3464</v>
      </c>
      <c r="G29">
        <v>16.345099999999999</v>
      </c>
      <c r="H29">
        <f t="shared" si="1"/>
        <v>9.9986999999999995</v>
      </c>
      <c r="J29">
        <v>46.77839791828336</v>
      </c>
      <c r="L29">
        <f t="shared" si="2"/>
        <v>20.020014639094896</v>
      </c>
      <c r="N29">
        <v>16.3447</v>
      </c>
      <c r="O29">
        <v>19.639500000000002</v>
      </c>
      <c r="P29">
        <f t="shared" si="3"/>
        <v>3.2948000000000022</v>
      </c>
      <c r="Q29">
        <f t="shared" si="4"/>
        <v>13.293500000000002</v>
      </c>
      <c r="R29">
        <f t="shared" si="5"/>
        <v>0.75214954677097812</v>
      </c>
      <c r="T29">
        <f t="shared" si="6"/>
        <v>15.058044937143572</v>
      </c>
      <c r="V29">
        <f t="shared" si="7"/>
        <v>1.5058044937143573</v>
      </c>
    </row>
    <row r="30" spans="1:22" x14ac:dyDescent="0.25">
      <c r="A30">
        <v>290</v>
      </c>
      <c r="B30">
        <v>6.3205999999999998</v>
      </c>
      <c r="C30">
        <v>11.0771</v>
      </c>
      <c r="D30">
        <f t="shared" si="0"/>
        <v>4.7565</v>
      </c>
      <c r="F30">
        <v>6.32</v>
      </c>
      <c r="G30">
        <v>16.319199999999999</v>
      </c>
      <c r="H30">
        <f t="shared" si="1"/>
        <v>9.9991999999999983</v>
      </c>
      <c r="J30">
        <v>42.061466736745544</v>
      </c>
      <c r="L30">
        <f t="shared" si="2"/>
        <v>20.008137304317366</v>
      </c>
      <c r="N30">
        <v>16.318200000000001</v>
      </c>
      <c r="O30">
        <v>19.6126</v>
      </c>
      <c r="P30">
        <f t="shared" si="3"/>
        <v>3.2943999999999996</v>
      </c>
      <c r="Q30">
        <f t="shared" si="4"/>
        <v>13.293599999999998</v>
      </c>
      <c r="R30">
        <f t="shared" si="5"/>
        <v>0.75218150087260038</v>
      </c>
      <c r="T30">
        <f t="shared" si="6"/>
        <v>15.049750747226501</v>
      </c>
      <c r="V30">
        <f t="shared" si="7"/>
        <v>1.50497507472265</v>
      </c>
    </row>
    <row r="31" spans="1:22" x14ac:dyDescent="0.25">
      <c r="A31">
        <v>300</v>
      </c>
      <c r="B31">
        <v>6.3182999999999998</v>
      </c>
      <c r="C31">
        <v>10.962999999999999</v>
      </c>
      <c r="D31">
        <f t="shared" si="0"/>
        <v>4.6446999999999994</v>
      </c>
      <c r="F31">
        <v>6.3185000000000002</v>
      </c>
      <c r="G31">
        <v>16.314</v>
      </c>
      <c r="H31">
        <f t="shared" si="1"/>
        <v>9.9954999999999998</v>
      </c>
      <c r="J31">
        <v>43.073815472713299</v>
      </c>
      <c r="L31">
        <f t="shared" si="2"/>
        <v>20.015502048532984</v>
      </c>
      <c r="N31">
        <v>16.313600000000001</v>
      </c>
      <c r="O31">
        <v>19.603999999999999</v>
      </c>
      <c r="P31">
        <f t="shared" si="3"/>
        <v>3.2903999999999982</v>
      </c>
      <c r="Q31">
        <f t="shared" si="4"/>
        <v>13.285899999999998</v>
      </c>
      <c r="R31">
        <f t="shared" si="5"/>
        <v>0.75233894579968241</v>
      </c>
      <c r="T31">
        <f t="shared" si="6"/>
        <v>15.058441710844688</v>
      </c>
      <c r="V31">
        <f t="shared" si="7"/>
        <v>1.5058441710844688</v>
      </c>
    </row>
    <row r="33" spans="1:22" x14ac:dyDescent="0.25">
      <c r="A33" t="s">
        <v>5</v>
      </c>
      <c r="B33">
        <v>6.3773</v>
      </c>
      <c r="C33">
        <v>6.7107999999999999</v>
      </c>
      <c r="D33">
        <f>C33-B33</f>
        <v>0.33349999999999991</v>
      </c>
      <c r="F33">
        <v>6.3754999999999997</v>
      </c>
      <c r="G33">
        <v>16.377099999999999</v>
      </c>
      <c r="H33">
        <f t="shared" si="1"/>
        <v>10.0016</v>
      </c>
      <c r="J33">
        <v>609.46967952995124</v>
      </c>
      <c r="L33">
        <f t="shared" si="2"/>
        <v>20.32256220237149</v>
      </c>
      <c r="N33">
        <v>16.3767</v>
      </c>
      <c r="O33">
        <v>19.666499999999999</v>
      </c>
      <c r="P33">
        <f t="shared" si="3"/>
        <v>3.2897999999999996</v>
      </c>
      <c r="Q33">
        <f t="shared" si="4"/>
        <v>13.291399999999999</v>
      </c>
      <c r="R33">
        <f t="shared" si="5"/>
        <v>0.75248657026347865</v>
      </c>
      <c r="T33">
        <f t="shared" si="6"/>
        <v>15.29245513062873</v>
      </c>
      <c r="V33">
        <f t="shared" si="7"/>
        <v>1.529245513062873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H1" zoomScale="80" zoomScaleNormal="80" workbookViewId="0">
      <selection activeCell="V28" sqref="V28"/>
    </sheetView>
  </sheetViews>
  <sheetFormatPr defaultRowHeight="15" x14ac:dyDescent="0.25"/>
  <cols>
    <col min="1" max="1" width="14.28515625" bestFit="1" customWidth="1"/>
    <col min="2" max="2" width="27.85546875" bestFit="1" customWidth="1"/>
    <col min="3" max="3" width="35.7109375" bestFit="1" customWidth="1"/>
    <col min="4" max="4" width="29.85546875" bestFit="1" customWidth="1"/>
    <col min="6" max="6" width="38" bestFit="1" customWidth="1"/>
    <col min="7" max="7" width="53.140625" bestFit="1" customWidth="1"/>
    <col min="8" max="8" width="16.85546875" bestFit="1" customWidth="1"/>
    <col min="9" max="9" width="38.42578125" bestFit="1" customWidth="1"/>
    <col min="10" max="10" width="55" bestFit="1" customWidth="1"/>
    <col min="12" max="12" width="15" bestFit="1" customWidth="1"/>
    <col min="14" max="14" width="32.7109375" bestFit="1" customWidth="1"/>
    <col min="15" max="15" width="28.42578125" bestFit="1" customWidth="1"/>
    <col min="16" max="16" width="20.140625" bestFit="1" customWidth="1"/>
    <col min="17" max="17" width="19.7109375" bestFit="1" customWidth="1"/>
    <col min="18" max="18" width="13.85546875" bestFit="1" customWidth="1"/>
    <col min="20" max="20" width="15.57031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4</v>
      </c>
      <c r="F1" t="s">
        <v>6</v>
      </c>
      <c r="G1" t="s">
        <v>7</v>
      </c>
      <c r="H1" t="s">
        <v>8</v>
      </c>
      <c r="J1" t="s">
        <v>9</v>
      </c>
      <c r="L1" t="s">
        <v>10</v>
      </c>
      <c r="N1" t="s">
        <v>11</v>
      </c>
      <c r="O1" t="s">
        <v>12</v>
      </c>
      <c r="P1" t="s">
        <v>13</v>
      </c>
      <c r="Q1" t="s">
        <v>16</v>
      </c>
      <c r="R1" t="s">
        <v>14</v>
      </c>
      <c r="T1" t="s">
        <v>15</v>
      </c>
    </row>
    <row r="5" spans="1:20" x14ac:dyDescent="0.25">
      <c r="A5" t="s">
        <v>5</v>
      </c>
      <c r="B5">
        <v>6.3773</v>
      </c>
      <c r="C5">
        <v>6.7107999999999999</v>
      </c>
      <c r="D5">
        <f>C5-B5</f>
        <v>0.33349999999999991</v>
      </c>
      <c r="F5">
        <v>6.3754999999999997</v>
      </c>
      <c r="G5">
        <v>16.377099999999999</v>
      </c>
      <c r="H5">
        <f t="shared" ref="H5" si="0">G5-F5</f>
        <v>10.0016</v>
      </c>
      <c r="J5">
        <v>609.46967952995124</v>
      </c>
      <c r="L5">
        <f t="shared" ref="L5" si="1">(J5*D5)/H5</f>
        <v>20.32256220237149</v>
      </c>
      <c r="N5">
        <v>16.3767</v>
      </c>
      <c r="O5">
        <v>19.666499999999999</v>
      </c>
      <c r="P5">
        <f t="shared" ref="P5" si="2">O5-N5</f>
        <v>3.2897999999999996</v>
      </c>
      <c r="Q5">
        <f t="shared" ref="Q5" si="3">P5+H5</f>
        <v>13.291399999999999</v>
      </c>
      <c r="R5">
        <f t="shared" ref="R5" si="4">H5/Q5</f>
        <v>0.75248657026347865</v>
      </c>
      <c r="T5">
        <f t="shared" ref="T5" si="5">L5*R5</f>
        <v>15.29245513062873</v>
      </c>
    </row>
    <row r="7" spans="1:20" x14ac:dyDescent="0.25">
      <c r="A7" t="s">
        <v>17</v>
      </c>
    </row>
    <row r="9" spans="1:20" s="2" customFormat="1" x14ac:dyDescent="0.25">
      <c r="A9" s="2" t="s">
        <v>5</v>
      </c>
      <c r="B9" s="2" t="s">
        <v>18</v>
      </c>
      <c r="C9" s="2" t="s">
        <v>20</v>
      </c>
      <c r="D9" s="2" t="s">
        <v>19</v>
      </c>
      <c r="F9" s="2" t="s">
        <v>21</v>
      </c>
      <c r="G9" s="2" t="s">
        <v>22</v>
      </c>
      <c r="I9" s="2" t="s">
        <v>23</v>
      </c>
      <c r="J9" s="2" t="s">
        <v>24</v>
      </c>
      <c r="N9" s="2" t="s">
        <v>32</v>
      </c>
      <c r="O9" s="2" t="s">
        <v>33</v>
      </c>
      <c r="P9" s="2" t="s">
        <v>35</v>
      </c>
      <c r="Q9" s="2" t="s">
        <v>34</v>
      </c>
      <c r="R9" s="2" t="s">
        <v>36</v>
      </c>
      <c r="T9" s="2" t="s">
        <v>37</v>
      </c>
    </row>
    <row r="10" spans="1:20" x14ac:dyDescent="0.25">
      <c r="N10">
        <v>6.3738000000000001</v>
      </c>
      <c r="O10">
        <v>9.7650000000000006</v>
      </c>
      <c r="P10">
        <f>O10-N10</f>
        <v>3.3912000000000004</v>
      </c>
      <c r="Q10">
        <v>16.3597</v>
      </c>
      <c r="R10">
        <f>Q10-N10</f>
        <v>9.9859000000000009</v>
      </c>
      <c r="T10">
        <f>((P10*I11)+(C11*D11))/R10</f>
        <v>21.671569293507194</v>
      </c>
    </row>
    <row r="11" spans="1:20" x14ac:dyDescent="0.25">
      <c r="B11">
        <v>12.7378</v>
      </c>
      <c r="C11">
        <f>T5/10</f>
        <v>1.529245513062873</v>
      </c>
      <c r="D11">
        <f>B11-B5</f>
        <v>6.3605</v>
      </c>
      <c r="F11">
        <f>C11*D11</f>
        <v>9.7267660858364042</v>
      </c>
      <c r="G11">
        <f>(10*20)-F11</f>
        <v>190.2732339141636</v>
      </c>
      <c r="I11">
        <f>J5/10</f>
        <v>60.946967952995124</v>
      </c>
      <c r="J11">
        <f>190/I11</f>
        <v>3.1174643527227808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J3" sqref="J3:J31"/>
    </sheetView>
  </sheetViews>
  <sheetFormatPr defaultRowHeight="15" x14ac:dyDescent="0.25"/>
  <cols>
    <col min="2" max="2" width="16.7109375" bestFit="1" customWidth="1"/>
    <col min="3" max="3" width="18.85546875" bestFit="1" customWidth="1"/>
    <col min="4" max="4" width="18.7109375" bestFit="1" customWidth="1"/>
    <col min="6" max="6" width="12" bestFit="1" customWidth="1"/>
    <col min="8" max="8" width="21.7109375" bestFit="1" customWidth="1"/>
    <col min="10" max="10" width="23.140625" bestFit="1" customWidth="1"/>
  </cols>
  <sheetData>
    <row r="1" spans="1:10" x14ac:dyDescent="0.25">
      <c r="A1" t="s">
        <v>0</v>
      </c>
      <c r="B1" t="s">
        <v>25</v>
      </c>
      <c r="C1" t="s">
        <v>26</v>
      </c>
      <c r="D1" t="s">
        <v>27</v>
      </c>
      <c r="F1" t="s">
        <v>28</v>
      </c>
      <c r="H1" t="s">
        <v>30</v>
      </c>
      <c r="J1" t="s">
        <v>31</v>
      </c>
    </row>
    <row r="2" spans="1:10" x14ac:dyDescent="0.25">
      <c r="A2" s="1">
        <v>10</v>
      </c>
    </row>
    <row r="3" spans="1:10" x14ac:dyDescent="0.25">
      <c r="A3">
        <v>20</v>
      </c>
      <c r="B3">
        <v>16.569400000000002</v>
      </c>
      <c r="C3">
        <v>6.3148</v>
      </c>
      <c r="D3">
        <v>7.3407999999999998</v>
      </c>
      <c r="F3">
        <f>(B3-C3)/(D3-C3)</f>
        <v>9.9947368421052669</v>
      </c>
      <c r="H3">
        <v>1.5087690001614082</v>
      </c>
      <c r="J3">
        <f>H3*F3</f>
        <v>15.079749112139554</v>
      </c>
    </row>
    <row r="4" spans="1:10" x14ac:dyDescent="0.25">
      <c r="A4">
        <v>30</v>
      </c>
      <c r="B4">
        <v>16.797799999999999</v>
      </c>
      <c r="C4">
        <v>6.3419999999999996</v>
      </c>
      <c r="D4">
        <v>7.3677999999999999</v>
      </c>
      <c r="F4">
        <f t="shared" ref="F4:F31" si="0">(B4-C4)/(D4-C4)</f>
        <v>10.19282511210762</v>
      </c>
      <c r="H4">
        <v>1.5052096954779703</v>
      </c>
      <c r="J4">
        <f t="shared" ref="J4:J31" si="1">H4*F4</f>
        <v>15.342339183055719</v>
      </c>
    </row>
    <row r="5" spans="1:10" x14ac:dyDescent="0.25">
      <c r="A5">
        <v>40</v>
      </c>
      <c r="B5">
        <v>16.901599999999998</v>
      </c>
      <c r="C5">
        <v>6.3305999999999996</v>
      </c>
      <c r="D5">
        <v>7.3548999999999998</v>
      </c>
      <c r="F5">
        <f t="shared" si="0"/>
        <v>10.320218685931852</v>
      </c>
      <c r="H5">
        <v>1.5075242005160265</v>
      </c>
      <c r="J5">
        <f t="shared" si="1"/>
        <v>15.557979423659974</v>
      </c>
    </row>
    <row r="6" spans="1:10" x14ac:dyDescent="0.25">
      <c r="A6">
        <v>50</v>
      </c>
      <c r="B6">
        <v>16.937899999999999</v>
      </c>
      <c r="C6">
        <v>6.3109000000000002</v>
      </c>
      <c r="D6">
        <v>7.3368000000000002</v>
      </c>
      <c r="F6">
        <f t="shared" si="0"/>
        <v>10.358709425869966</v>
      </c>
      <c r="H6">
        <v>1.5177388430143026</v>
      </c>
      <c r="J6">
        <f t="shared" si="1"/>
        <v>15.721815659141233</v>
      </c>
    </row>
    <row r="7" spans="1:10" x14ac:dyDescent="0.25">
      <c r="A7">
        <v>60</v>
      </c>
      <c r="B7">
        <v>16.942499999999999</v>
      </c>
      <c r="C7">
        <v>6.3361000000000001</v>
      </c>
      <c r="D7">
        <v>7.3621999999999996</v>
      </c>
      <c r="F7">
        <f t="shared" si="0"/>
        <v>10.336614365071634</v>
      </c>
      <c r="H7">
        <v>1.5106125475980046</v>
      </c>
      <c r="J7">
        <f t="shared" si="1"/>
        <v>15.614619359558992</v>
      </c>
    </row>
    <row r="8" spans="1:10" x14ac:dyDescent="0.25">
      <c r="A8">
        <v>70</v>
      </c>
      <c r="B8">
        <v>16.938300000000002</v>
      </c>
      <c r="C8">
        <v>6.3494999999999999</v>
      </c>
      <c r="D8">
        <v>7.3731999999999998</v>
      </c>
      <c r="F8">
        <f t="shared" si="0"/>
        <v>10.343655367783535</v>
      </c>
      <c r="H8">
        <v>1.5043885905621015</v>
      </c>
      <c r="J8">
        <f t="shared" si="1"/>
        <v>15.560877119999988</v>
      </c>
    </row>
    <row r="9" spans="1:10" x14ac:dyDescent="0.25">
      <c r="A9">
        <v>80</v>
      </c>
      <c r="B9">
        <v>17.018699999999999</v>
      </c>
      <c r="C9">
        <v>6.3403</v>
      </c>
      <c r="D9">
        <v>7.3650000000000002</v>
      </c>
      <c r="F9">
        <f t="shared" si="0"/>
        <v>10.421001268663998</v>
      </c>
      <c r="H9">
        <v>1.5042698491572581</v>
      </c>
      <c r="J9">
        <f t="shared" si="1"/>
        <v>15.675998006480787</v>
      </c>
    </row>
    <row r="10" spans="1:10" x14ac:dyDescent="0.25">
      <c r="A10">
        <v>90</v>
      </c>
      <c r="B10">
        <v>16.682400000000001</v>
      </c>
      <c r="C10">
        <v>6.3532999999999999</v>
      </c>
      <c r="D10">
        <v>7.3787000000000003</v>
      </c>
      <c r="F10">
        <f t="shared" si="0"/>
        <v>10.07323971133216</v>
      </c>
      <c r="H10">
        <v>1.5202486604090333</v>
      </c>
      <c r="J10">
        <f t="shared" si="1"/>
        <v>15.313829177131794</v>
      </c>
    </row>
    <row r="11" spans="1:10" x14ac:dyDescent="0.25">
      <c r="A11">
        <v>100</v>
      </c>
      <c r="B11">
        <v>16.775400000000001</v>
      </c>
      <c r="C11">
        <v>6.3394000000000004</v>
      </c>
      <c r="D11">
        <v>7.3636999999999997</v>
      </c>
      <c r="F11">
        <f t="shared" si="0"/>
        <v>10.188421360929421</v>
      </c>
      <c r="H11">
        <v>1.4993231465693948</v>
      </c>
      <c r="J11">
        <f t="shared" si="1"/>
        <v>15.275735973443537</v>
      </c>
    </row>
    <row r="12" spans="1:10" x14ac:dyDescent="0.25">
      <c r="A12">
        <v>110</v>
      </c>
      <c r="B12">
        <v>16.941099999999999</v>
      </c>
      <c r="C12">
        <v>6.3807999999999998</v>
      </c>
      <c r="D12">
        <v>7.3997000000000002</v>
      </c>
      <c r="F12">
        <f t="shared" si="0"/>
        <v>10.364412601825492</v>
      </c>
      <c r="H12">
        <v>1.486207895396676</v>
      </c>
      <c r="J12">
        <f t="shared" si="1"/>
        <v>15.403671839981852</v>
      </c>
    </row>
    <row r="13" spans="1:10" x14ac:dyDescent="0.25">
      <c r="A13">
        <v>120</v>
      </c>
      <c r="B13">
        <v>16.893899999999999</v>
      </c>
      <c r="C13">
        <v>6.3247999999999998</v>
      </c>
      <c r="D13">
        <v>7.3464999999999998</v>
      </c>
      <c r="F13">
        <f t="shared" si="0"/>
        <v>10.34462170891651</v>
      </c>
      <c r="H13">
        <v>1.5085644951332646</v>
      </c>
      <c r="J13">
        <f t="shared" si="1"/>
        <v>15.605529025656244</v>
      </c>
    </row>
    <row r="14" spans="1:10" x14ac:dyDescent="0.25">
      <c r="A14">
        <v>130</v>
      </c>
      <c r="B14">
        <v>16.941500000000001</v>
      </c>
      <c r="C14">
        <v>6.3335999999999997</v>
      </c>
      <c r="D14">
        <v>7.3581000000000003</v>
      </c>
      <c r="F14">
        <f t="shared" si="0"/>
        <v>10.354221571498286</v>
      </c>
      <c r="H14">
        <v>1.503405895582387</v>
      </c>
      <c r="J14">
        <f t="shared" si="1"/>
        <v>15.566597754756851</v>
      </c>
    </row>
    <row r="15" spans="1:10" x14ac:dyDescent="0.25">
      <c r="A15">
        <v>140</v>
      </c>
      <c r="B15">
        <v>16.960599999999999</v>
      </c>
      <c r="C15">
        <v>6.3137999999999996</v>
      </c>
      <c r="D15">
        <v>7.3381999999999996</v>
      </c>
      <c r="F15">
        <f t="shared" si="0"/>
        <v>10.393205778992581</v>
      </c>
      <c r="H15">
        <v>1.4894844174368831</v>
      </c>
      <c r="J15">
        <f t="shared" si="1"/>
        <v>15.48051805502441</v>
      </c>
    </row>
    <row r="16" spans="1:10" x14ac:dyDescent="0.25">
      <c r="A16">
        <v>150</v>
      </c>
      <c r="B16">
        <v>16.990300000000001</v>
      </c>
      <c r="C16">
        <v>6.3341000000000003</v>
      </c>
      <c r="D16">
        <v>7.3585000000000003</v>
      </c>
      <c r="F16">
        <f t="shared" si="0"/>
        <v>10.402381882077316</v>
      </c>
      <c r="H16">
        <v>1.4912738373731247</v>
      </c>
      <c r="J16">
        <f t="shared" si="1"/>
        <v>15.512799947106107</v>
      </c>
    </row>
    <row r="17" spans="1:10" x14ac:dyDescent="0.25">
      <c r="A17">
        <v>160</v>
      </c>
      <c r="B17">
        <v>26.497399999999999</v>
      </c>
      <c r="C17">
        <v>6.3282999999999996</v>
      </c>
      <c r="D17">
        <v>7.3526999999999996</v>
      </c>
      <c r="F17">
        <f t="shared" si="0"/>
        <v>19.688695821944552</v>
      </c>
      <c r="H17">
        <v>1.4911942419855626</v>
      </c>
      <c r="J17">
        <f t="shared" si="1"/>
        <v>29.35966984188892</v>
      </c>
    </row>
    <row r="18" spans="1:10" x14ac:dyDescent="0.25">
      <c r="A18">
        <v>170</v>
      </c>
      <c r="B18">
        <v>16.705200000000001</v>
      </c>
      <c r="C18">
        <v>6.4137000000000004</v>
      </c>
      <c r="D18">
        <v>7.4378000000000002</v>
      </c>
      <c r="F18">
        <f t="shared" si="0"/>
        <v>10.049311590664978</v>
      </c>
      <c r="H18">
        <v>1.5027246869490409</v>
      </c>
      <c r="J18">
        <f t="shared" si="1"/>
        <v>15.101348614135397</v>
      </c>
    </row>
    <row r="19" spans="1:10" x14ac:dyDescent="0.25">
      <c r="A19">
        <v>180</v>
      </c>
      <c r="B19">
        <v>16.6707</v>
      </c>
      <c r="C19">
        <v>6.3137999999999996</v>
      </c>
      <c r="D19">
        <v>7.3371000000000004</v>
      </c>
      <c r="F19">
        <f t="shared" si="0"/>
        <v>10.121078862503657</v>
      </c>
      <c r="H19">
        <v>1.5179323851710715</v>
      </c>
      <c r="J19">
        <f t="shared" si="1"/>
        <v>15.363113378264691</v>
      </c>
    </row>
    <row r="20" spans="1:10" x14ac:dyDescent="0.25">
      <c r="A20">
        <v>190</v>
      </c>
      <c r="B20">
        <v>16.741099999999999</v>
      </c>
      <c r="C20">
        <v>6.3037999999999998</v>
      </c>
      <c r="D20">
        <v>7.3265000000000002</v>
      </c>
      <c r="F20">
        <f t="shared" si="0"/>
        <v>10.205632150190668</v>
      </c>
      <c r="H20">
        <v>1.5154523791184169</v>
      </c>
      <c r="J20">
        <f t="shared" si="1"/>
        <v>15.466149522413852</v>
      </c>
    </row>
    <row r="21" spans="1:10" x14ac:dyDescent="0.25">
      <c r="A21">
        <v>200</v>
      </c>
      <c r="B21">
        <v>16.865100000000002</v>
      </c>
      <c r="C21">
        <v>6.3429000000000002</v>
      </c>
      <c r="D21">
        <v>7.3597999999999999</v>
      </c>
      <c r="F21">
        <f t="shared" si="0"/>
        <v>10.347330120955851</v>
      </c>
      <c r="H21">
        <v>1.5146497119426334</v>
      </c>
      <c r="J21">
        <f t="shared" si="1"/>
        <v>15.672580587081114</v>
      </c>
    </row>
    <row r="22" spans="1:10" x14ac:dyDescent="0.25">
      <c r="A22">
        <v>210</v>
      </c>
      <c r="B22">
        <v>16.944900000000001</v>
      </c>
      <c r="C22">
        <v>6.4111000000000002</v>
      </c>
      <c r="D22">
        <v>7.4355000000000002</v>
      </c>
      <c r="F22">
        <f t="shared" si="0"/>
        <v>10.282897305739946</v>
      </c>
      <c r="H22">
        <v>1.5214216594368648</v>
      </c>
      <c r="J22">
        <f t="shared" si="1"/>
        <v>15.644622682717735</v>
      </c>
    </row>
    <row r="23" spans="1:10" x14ac:dyDescent="0.25">
      <c r="A23">
        <v>220</v>
      </c>
      <c r="B23">
        <v>16.771799999999999</v>
      </c>
      <c r="C23">
        <v>6.3136999999999999</v>
      </c>
      <c r="D23">
        <v>7.3341000000000003</v>
      </c>
      <c r="F23">
        <f t="shared" si="0"/>
        <v>10.249019992159932</v>
      </c>
      <c r="H23">
        <v>1.5011624747486367</v>
      </c>
      <c r="J23">
        <f t="shared" si="1"/>
        <v>15.385444215179056</v>
      </c>
    </row>
    <row r="24" spans="1:10" x14ac:dyDescent="0.25">
      <c r="A24">
        <v>230</v>
      </c>
      <c r="B24">
        <v>17.289400000000001</v>
      </c>
      <c r="C24">
        <v>6.3304999999999998</v>
      </c>
      <c r="D24">
        <v>7.3505000000000003</v>
      </c>
      <c r="F24">
        <f t="shared" si="0"/>
        <v>10.744019607843132</v>
      </c>
      <c r="H24">
        <v>1.5059333513458042</v>
      </c>
      <c r="J24">
        <f t="shared" si="1"/>
        <v>16.179777454964242</v>
      </c>
    </row>
    <row r="25" spans="1:10" x14ac:dyDescent="0.25">
      <c r="A25">
        <v>240</v>
      </c>
      <c r="B25">
        <v>17.302600000000002</v>
      </c>
      <c r="C25">
        <v>6.3513000000000002</v>
      </c>
      <c r="D25">
        <v>7.3737000000000004</v>
      </c>
      <c r="F25">
        <f t="shared" si="0"/>
        <v>10.711365414710485</v>
      </c>
      <c r="H25">
        <v>1.5090128775710345</v>
      </c>
      <c r="J25">
        <f t="shared" si="1"/>
        <v>16.163588347167128</v>
      </c>
    </row>
    <row r="26" spans="1:10" x14ac:dyDescent="0.25">
      <c r="A26">
        <v>250</v>
      </c>
      <c r="B26">
        <v>16.121200000000002</v>
      </c>
      <c r="C26">
        <v>6.3464999999999998</v>
      </c>
      <c r="D26">
        <v>7.3689999999999998</v>
      </c>
      <c r="F26">
        <f t="shared" si="0"/>
        <v>9.5596088019559939</v>
      </c>
      <c r="H26">
        <v>1.5107209214420085</v>
      </c>
      <c r="J26">
        <f t="shared" si="1"/>
        <v>14.441901017916095</v>
      </c>
    </row>
    <row r="27" spans="1:10" x14ac:dyDescent="0.25">
      <c r="A27">
        <v>260</v>
      </c>
      <c r="B27">
        <v>17.207100000000001</v>
      </c>
      <c r="C27">
        <v>6.2946</v>
      </c>
      <c r="D27">
        <v>7.3154000000000003</v>
      </c>
      <c r="F27">
        <f t="shared" si="0"/>
        <v>10.690144984326016</v>
      </c>
      <c r="H27">
        <v>1.502769047134515</v>
      </c>
      <c r="J27">
        <f t="shared" si="1"/>
        <v>16.064818991825423</v>
      </c>
    </row>
    <row r="28" spans="1:10" x14ac:dyDescent="0.25">
      <c r="A28">
        <v>270</v>
      </c>
      <c r="B28">
        <v>17.194500000000001</v>
      </c>
      <c r="C28">
        <v>6.1289999999999996</v>
      </c>
      <c r="D28">
        <v>7.3357000000000001</v>
      </c>
      <c r="F28">
        <f t="shared" si="0"/>
        <v>9.1700505510897461</v>
      </c>
      <c r="H28">
        <v>1.5059062391608686</v>
      </c>
      <c r="J28">
        <f t="shared" si="1"/>
        <v>13.80923633830661</v>
      </c>
    </row>
    <row r="29" spans="1:10" x14ac:dyDescent="0.25">
      <c r="A29">
        <v>280</v>
      </c>
      <c r="B29">
        <v>17.195900000000002</v>
      </c>
      <c r="C29">
        <v>6.3445999999999998</v>
      </c>
      <c r="D29">
        <v>7.3667999999999996</v>
      </c>
      <c r="F29">
        <f t="shared" si="0"/>
        <v>10.615632948542364</v>
      </c>
      <c r="H29">
        <v>1.5058044937143573</v>
      </c>
      <c r="J29">
        <f t="shared" si="1"/>
        <v>15.985067797537285</v>
      </c>
    </row>
    <row r="30" spans="1:10" x14ac:dyDescent="0.25">
      <c r="A30">
        <v>290</v>
      </c>
      <c r="B30">
        <v>17.175000000000001</v>
      </c>
      <c r="C30">
        <v>6.3194999999999997</v>
      </c>
      <c r="D30">
        <v>7.3415999999999997</v>
      </c>
      <c r="F30">
        <f t="shared" si="0"/>
        <v>10.620780745523922</v>
      </c>
      <c r="H30">
        <v>1.50497507472265</v>
      </c>
      <c r="J30">
        <f t="shared" si="1"/>
        <v>15.984010296107746</v>
      </c>
    </row>
    <row r="31" spans="1:10" x14ac:dyDescent="0.25">
      <c r="A31">
        <v>300</v>
      </c>
      <c r="B31">
        <v>17.215</v>
      </c>
      <c r="C31">
        <v>6.3169000000000004</v>
      </c>
      <c r="D31">
        <v>7.3385999999999996</v>
      </c>
      <c r="F31">
        <f t="shared" si="0"/>
        <v>10.666634041303718</v>
      </c>
      <c r="H31">
        <v>1.5058441710844688</v>
      </c>
      <c r="J31">
        <f t="shared" si="1"/>
        <v>16.062288696188375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2nd dilution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2021-01-26T14:21:42Z</dcterms:modified>
</cp:coreProperties>
</file>